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SALVADOR\CORRIDA DE RUA\"/>
    </mc:Choice>
  </mc:AlternateContent>
  <xr:revisionPtr revIDLastSave="0" documentId="13_ncr:1_{6D903793-898F-4DAE-B06D-2B12195AABCD}" xr6:coauthVersionLast="47" xr6:coauthVersionMax="47" xr10:uidLastSave="{00000000-0000-0000-0000-000000000000}"/>
  <bookViews>
    <workbookView xWindow="-120" yWindow="-120" windowWidth="20730" windowHeight="11160" tabRatio="664" activeTab="1" xr2:uid="{00000000-000D-0000-FFFF-FFFF00000000}"/>
  </bookViews>
  <sheets>
    <sheet name="Cota Ouro" sheetId="5" r:id="rId1"/>
    <sheet name="Cota Prata" sheetId="4" r:id="rId2"/>
    <sheet name="Cota Bronze" sheetId="6" r:id="rId3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5" l="1"/>
  <c r="L16" i="5" s="1"/>
  <c r="K15" i="5"/>
  <c r="L15" i="5" s="1"/>
  <c r="L17" i="5" s="1"/>
  <c r="L19" i="5" s="1"/>
  <c r="K14" i="5"/>
  <c r="K13" i="5"/>
  <c r="K12" i="5"/>
  <c r="K11" i="5"/>
  <c r="K10" i="5"/>
  <c r="K9" i="5"/>
  <c r="G17" i="5"/>
  <c r="K13" i="6"/>
  <c r="K12" i="6"/>
  <c r="K11" i="6"/>
  <c r="G15" i="4"/>
  <c r="K13" i="4"/>
  <c r="G14" i="6"/>
  <c r="K12" i="4"/>
  <c r="K11" i="4"/>
  <c r="K10" i="4"/>
  <c r="K14" i="4"/>
  <c r="K14" i="6" l="1"/>
  <c r="K16" i="6" s="1"/>
  <c r="K15" i="4"/>
  <c r="K17" i="4" s="1"/>
  <c r="K17" i="5"/>
  <c r="K19" i="5" s="1"/>
  <c r="K20" i="5" s="1"/>
</calcChain>
</file>

<file path=xl/sharedStrings.xml><?xml version="1.0" encoding="utf-8"?>
<sst xmlns="http://schemas.openxmlformats.org/spreadsheetml/2006/main" count="169" uniqueCount="78">
  <si>
    <t>Emissora</t>
  </si>
  <si>
    <t>Record Bahia</t>
  </si>
  <si>
    <t>Praça:</t>
  </si>
  <si>
    <t>Proposta:</t>
  </si>
  <si>
    <t>Período:</t>
  </si>
  <si>
    <t xml:space="preserve">ENTREGA COMERCIAL - COTA OURO </t>
  </si>
  <si>
    <t>PROGRAMA</t>
  </si>
  <si>
    <t>PERÍODO</t>
  </si>
  <si>
    <t>ESQUEMA COMERCIAL POR PROGRAMA</t>
  </si>
  <si>
    <t>SECUNDAGEM</t>
  </si>
  <si>
    <t>Nº DE INSERÇÕES</t>
  </si>
  <si>
    <t>CONVERSÃO</t>
  </si>
  <si>
    <t>BASE DE PREÇOS UNITÁRIO</t>
  </si>
  <si>
    <t>R$
UNITÁRIO</t>
  </si>
  <si>
    <t>R$
TOTAL</t>
  </si>
  <si>
    <t>VALOR DAC BRUTO 20%</t>
  </si>
  <si>
    <t>Bahia no Ar</t>
  </si>
  <si>
    <t>Vinheta nos Boletins</t>
  </si>
  <si>
    <t>5"</t>
  </si>
  <si>
    <t>Balanço Geral Ba</t>
  </si>
  <si>
    <t>Balanço Geral BA</t>
  </si>
  <si>
    <t>Cidade Alerta Bahia</t>
  </si>
  <si>
    <t>Rotativo na programação</t>
  </si>
  <si>
    <t>Flash</t>
  </si>
  <si>
    <t>Comercial</t>
  </si>
  <si>
    <t>30"</t>
  </si>
  <si>
    <t>Assinatura nas chamadas de Envolvimento</t>
  </si>
  <si>
    <t>Merchandising</t>
  </si>
  <si>
    <t>60"</t>
  </si>
  <si>
    <t>TOTAL</t>
  </si>
  <si>
    <t>Desconto</t>
  </si>
  <si>
    <t>Total DAC Negociado</t>
  </si>
  <si>
    <t>Total Negociado</t>
  </si>
  <si>
    <t>ENTREGA COMERCIAL - COTA PRATA</t>
  </si>
  <si>
    <t xml:space="preserve">Assinatura </t>
  </si>
  <si>
    <t>Comercial do cliente</t>
  </si>
  <si>
    <t>Assinatura nas chamadas de divulgação</t>
  </si>
  <si>
    <t>Total</t>
  </si>
  <si>
    <t>Total negociado</t>
  </si>
  <si>
    <t>ENTREGA COMERCIAL - COTA BRONZE</t>
  </si>
  <si>
    <t>Salvador</t>
  </si>
  <si>
    <t>Outubro</t>
  </si>
  <si>
    <t>BAHIA</t>
  </si>
  <si>
    <t>FORMATO</t>
  </si>
  <si>
    <t>CANAL</t>
  </si>
  <si>
    <t>DISTRIBUIÇÃO</t>
  </si>
  <si>
    <t>DETALHAMENTO</t>
  </si>
  <si>
    <t>VOLUME CONTRATADO</t>
  </si>
  <si>
    <t xml:space="preserve">VISIBILIDADE ESTIMADA </t>
  </si>
  <si>
    <t>KPI</t>
  </si>
  <si>
    <t>VALOR UNITÁRIO TABELA</t>
  </si>
  <si>
    <t>TOTAL TABELA</t>
  </si>
  <si>
    <t>DESCONTO</t>
  </si>
  <si>
    <t>TOTAL NEGOCIADO</t>
  </si>
  <si>
    <t>Página Especial - R7 Bahia</t>
  </si>
  <si>
    <t>R7</t>
  </si>
  <si>
    <t xml:space="preserve">R7 Bahia </t>
  </si>
  <si>
    <t>Mídia Display: Entrega Randômica +  Exclusividade de segmento + logo no topo</t>
  </si>
  <si>
    <t>meses</t>
  </si>
  <si>
    <t>Impressões</t>
  </si>
  <si>
    <t>CPM</t>
  </si>
  <si>
    <t>Publieditorial + Pacote de divulgação</t>
  </si>
  <si>
    <t>R7 Bahia + Redes sociais</t>
  </si>
  <si>
    <t xml:space="preserve">R7 Bahia + Home R7 + FB + IG + X </t>
  </si>
  <si>
    <t>Produção de texto + Mídia envelopando o conteúdo  + Pacote de Divulgação (Posts de divulgação do conteúdo nas redes) + Mídia de recirculação</t>
  </si>
  <si>
    <t>ação</t>
  </si>
  <si>
    <t>impactos</t>
  </si>
  <si>
    <t>POR AÇÃO</t>
  </si>
  <si>
    <t>]</t>
  </si>
  <si>
    <t>INVESTIMENTO TOTAL</t>
  </si>
  <si>
    <t>Impactos</t>
  </si>
  <si>
    <t>Total Tabela</t>
  </si>
  <si>
    <t>Total  Negociado</t>
  </si>
  <si>
    <t xml:space="preserve">Valores referentes à tabela de preços de OUTUBRO 2025.
Valor de cachê dos apresentadores para as ações de merchandising não incluso na proposta. 
</t>
  </si>
  <si>
    <t>Total Negociado+publi</t>
  </si>
  <si>
    <t xml:space="preserve">Valores referentes à tabela de preços de outubro 2025.
Valor de cachê dos apresentadores para as ações de merchandisingo não incluso na proposta. 
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</si>
  <si>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</si>
  <si>
    <t>Corrida de Rua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</si>
</sst>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</numFmts>
  <fonts count="36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theme="1" tint="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FFFF"/>
      <name val="Calibri"/>
      <family val="2"/>
    </font>
    <font>
      <sz val="10"/>
      <color rgb="FFFFFFFF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name val="Cambria"/>
      <family val="2"/>
    </font>
    <font>
      <sz val="10"/>
      <color rgb="FF0D0D0D"/>
      <name val="Calibri"/>
      <family val="2"/>
    </font>
    <font>
      <b/>
      <sz val="10"/>
      <color rgb="FF000000"/>
      <name val="Calibri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b/>
      <sz val="14"/>
      <color rgb="FFFFFFFF"/>
      <name val="Calibri"/>
      <family val="2"/>
    </font>
    <font>
      <b/>
      <sz val="16"/>
      <color rgb="FFFFFFFF"/>
      <name val="Calibri"/>
      <family val="2"/>
    </font>
    <font>
      <b/>
      <sz val="10"/>
      <color rgb="FFFFFFFF"/>
      <name val="Calibri"/>
      <family val="2"/>
    </font>
    <font>
      <b/>
      <sz val="14"/>
      <color theme="1"/>
      <name val="Calibri"/>
      <family val="2"/>
      <scheme val="minor"/>
    </font>
    <font>
      <sz val="12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6" fillId="2" borderId="7" xfId="5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7" fillId="2" borderId="8" xfId="2" applyNumberFormat="1" applyFont="1" applyFill="1" applyBorder="1" applyAlignment="1">
      <alignment horizontal="center" vertical="center"/>
    </xf>
    <xf numFmtId="166" fontId="7" fillId="2" borderId="9" xfId="2" applyNumberFormat="1" applyFont="1" applyFill="1" applyBorder="1" applyAlignment="1">
      <alignment vertical="center"/>
    </xf>
    <xf numFmtId="166" fontId="7" fillId="2" borderId="10" xfId="2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3" fillId="3" borderId="0" xfId="2" applyFont="1" applyFill="1" applyAlignment="1">
      <alignment vertical="center"/>
    </xf>
    <xf numFmtId="0" fontId="8" fillId="3" borderId="0" xfId="2" applyFont="1" applyFill="1" applyAlignment="1">
      <alignment vertical="center"/>
    </xf>
    <xf numFmtId="0" fontId="9" fillId="4" borderId="1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>
      <alignment horizontal="center" vertical="center" wrapText="1"/>
    </xf>
    <xf numFmtId="3" fontId="9" fillId="4" borderId="11" xfId="0" applyNumberFormat="1" applyFont="1" applyFill="1" applyBorder="1" applyAlignment="1">
      <alignment horizontal="center" vertical="center"/>
    </xf>
    <xf numFmtId="16" fontId="10" fillId="0" borderId="1" xfId="2" quotePrefix="1" applyNumberFormat="1" applyFont="1" applyBorder="1" applyAlignment="1">
      <alignment horizontal="center" vertical="center" wrapText="1"/>
    </xf>
    <xf numFmtId="0" fontId="7" fillId="3" borderId="0" xfId="2" applyFont="1" applyFill="1" applyAlignment="1">
      <alignment horizontal="left" vertical="center"/>
    </xf>
    <xf numFmtId="3" fontId="7" fillId="3" borderId="0" xfId="2" applyNumberFormat="1" applyFont="1" applyFill="1" applyAlignment="1">
      <alignment horizontal="center" vertical="center"/>
    </xf>
    <xf numFmtId="166" fontId="7" fillId="3" borderId="0" xfId="2" applyNumberFormat="1" applyFont="1" applyFill="1" applyAlignment="1">
      <alignment vertical="center"/>
    </xf>
    <xf numFmtId="4" fontId="7" fillId="3" borderId="0" xfId="2" applyNumberFormat="1" applyFont="1" applyFill="1" applyAlignment="1">
      <alignment horizontal="center" vertical="center"/>
    </xf>
    <xf numFmtId="3" fontId="7" fillId="2" borderId="1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7" fillId="2" borderId="12" xfId="2" applyNumberFormat="1" applyFont="1" applyFill="1" applyBorder="1" applyAlignment="1">
      <alignment horizontal="center" vertical="center"/>
    </xf>
    <xf numFmtId="9" fontId="7" fillId="3" borderId="0" xfId="2" applyNumberFormat="1" applyFont="1" applyFill="1" applyAlignment="1">
      <alignment horizontal="left" vertical="center"/>
    </xf>
    <xf numFmtId="166" fontId="7" fillId="2" borderId="13" xfId="2" applyNumberFormat="1" applyFont="1" applyFill="1" applyBorder="1" applyAlignment="1">
      <alignment vertical="center"/>
    </xf>
    <xf numFmtId="4" fontId="13" fillId="2" borderId="1" xfId="2" applyNumberFormat="1" applyFont="1" applyFill="1" applyBorder="1" applyAlignment="1">
      <alignment horizontal="center" vertical="center"/>
    </xf>
    <xf numFmtId="3" fontId="15" fillId="5" borderId="1" xfId="2" applyNumberFormat="1" applyFont="1" applyFill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/>
    </xf>
    <xf numFmtId="3" fontId="15" fillId="5" borderId="1" xfId="2" applyNumberFormat="1" applyFont="1" applyFill="1" applyBorder="1" applyAlignment="1">
      <alignment horizontal="center" vertical="center"/>
    </xf>
    <xf numFmtId="4" fontId="16" fillId="2" borderId="12" xfId="2" applyNumberFormat="1" applyFont="1" applyFill="1" applyBorder="1" applyAlignment="1">
      <alignment horizontal="center" vertical="center"/>
    </xf>
    <xf numFmtId="0" fontId="10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4" fontId="7" fillId="0" borderId="1" xfId="5" applyNumberFormat="1" applyFont="1" applyBorder="1" applyAlignment="1">
      <alignment horizontal="center" vertical="center"/>
    </xf>
    <xf numFmtId="4" fontId="10" fillId="0" borderId="1" xfId="5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center"/>
    </xf>
    <xf numFmtId="0" fontId="10" fillId="0" borderId="2" xfId="2" applyFont="1" applyBorder="1" applyAlignment="1">
      <alignment horizontal="center" vertical="center"/>
    </xf>
    <xf numFmtId="4" fontId="10" fillId="0" borderId="2" xfId="5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/>
    </xf>
    <xf numFmtId="3" fontId="18" fillId="2" borderId="1" xfId="2" applyNumberFormat="1" applyFont="1" applyFill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/>
    </xf>
    <xf numFmtId="166" fontId="17" fillId="0" borderId="1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4" fontId="16" fillId="3" borderId="1" xfId="2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0" fontId="3" fillId="0" borderId="1" xfId="2" applyFont="1" applyBorder="1" applyAlignment="1">
      <alignment vertical="center"/>
    </xf>
    <xf numFmtId="165" fontId="3" fillId="0" borderId="1" xfId="1" applyFont="1" applyBorder="1" applyAlignment="1">
      <alignment vertical="center"/>
    </xf>
    <xf numFmtId="0" fontId="11" fillId="4" borderId="0" xfId="0" applyFont="1" applyFill="1" applyAlignment="1">
      <alignment horizontal="center" vertical="center"/>
    </xf>
    <xf numFmtId="165" fontId="11" fillId="0" borderId="1" xfId="1" applyFont="1" applyBorder="1" applyAlignment="1">
      <alignment vertical="center"/>
    </xf>
    <xf numFmtId="43" fontId="19" fillId="0" borderId="1" xfId="0" applyNumberFormat="1" applyFont="1" applyBorder="1" applyAlignment="1">
      <alignment vertical="center"/>
    </xf>
    <xf numFmtId="9" fontId="21" fillId="3" borderId="1" xfId="4" applyFont="1" applyFill="1" applyBorder="1" applyAlignment="1">
      <alignment horizontal="center" vertical="center"/>
    </xf>
    <xf numFmtId="165" fontId="18" fillId="3" borderId="1" xfId="1" applyFont="1" applyFill="1" applyBorder="1" applyAlignment="1">
      <alignment horizontal="center" vertical="center"/>
    </xf>
    <xf numFmtId="0" fontId="22" fillId="6" borderId="20" xfId="2" applyFont="1" applyFill="1" applyBorder="1" applyAlignment="1">
      <alignment horizontal="center" vertical="center"/>
    </xf>
    <xf numFmtId="0" fontId="22" fillId="6" borderId="21" xfId="2" applyFont="1" applyFill="1" applyBorder="1" applyAlignment="1">
      <alignment horizontal="center" vertical="center"/>
    </xf>
    <xf numFmtId="0" fontId="22" fillId="6" borderId="22" xfId="2" applyFont="1" applyFill="1" applyBorder="1" applyAlignment="1">
      <alignment horizontal="center" vertical="center"/>
    </xf>
    <xf numFmtId="0" fontId="23" fillId="7" borderId="23" xfId="2" applyFont="1" applyFill="1" applyBorder="1" applyAlignment="1">
      <alignment horizontal="center" vertical="center"/>
    </xf>
    <xf numFmtId="0" fontId="23" fillId="7" borderId="2" xfId="2" applyFont="1" applyFill="1" applyBorder="1" applyAlignment="1">
      <alignment horizontal="center" vertical="center" wrapText="1"/>
    </xf>
    <xf numFmtId="0" fontId="23" fillId="7" borderId="2" xfId="2" applyFont="1" applyFill="1" applyBorder="1" applyAlignment="1">
      <alignment horizontal="center" vertical="center"/>
    </xf>
    <xf numFmtId="0" fontId="23" fillId="7" borderId="24" xfId="2" applyFont="1" applyFill="1" applyBorder="1" applyAlignment="1">
      <alignment horizontal="center" vertical="center" wrapText="1"/>
    </xf>
    <xf numFmtId="0" fontId="23" fillId="7" borderId="25" xfId="2" applyFont="1" applyFill="1" applyBorder="1" applyAlignment="1">
      <alignment horizontal="center" vertical="center" wrapText="1"/>
    </xf>
    <xf numFmtId="0" fontId="23" fillId="7" borderId="26" xfId="2" applyFont="1" applyFill="1" applyBorder="1" applyAlignment="1">
      <alignment horizontal="center" vertical="center" wrapText="1"/>
    </xf>
    <xf numFmtId="0" fontId="24" fillId="8" borderId="27" xfId="2" applyFont="1" applyFill="1" applyBorder="1" applyAlignment="1">
      <alignment horizontal="center" vertical="center" wrapText="1"/>
    </xf>
    <xf numFmtId="0" fontId="24" fillId="8" borderId="28" xfId="2" applyFont="1" applyFill="1" applyBorder="1" applyAlignment="1">
      <alignment horizontal="center" vertical="center" wrapText="1"/>
    </xf>
    <xf numFmtId="0" fontId="25" fillId="8" borderId="28" xfId="2" applyFont="1" applyFill="1" applyBorder="1" applyAlignment="1">
      <alignment horizontal="center" vertical="center" wrapText="1"/>
    </xf>
    <xf numFmtId="0" fontId="26" fillId="8" borderId="28" xfId="2" applyFont="1" applyFill="1" applyBorder="1" applyAlignment="1">
      <alignment horizontal="center" vertical="center" wrapText="1"/>
    </xf>
    <xf numFmtId="3" fontId="24" fillId="8" borderId="28" xfId="2" applyNumberFormat="1" applyFont="1" applyFill="1" applyBorder="1" applyAlignment="1">
      <alignment horizontal="center" vertical="center" wrapText="1"/>
    </xf>
    <xf numFmtId="0" fontId="27" fillId="8" borderId="28" xfId="2" applyFont="1" applyFill="1" applyBorder="1" applyAlignment="1">
      <alignment horizontal="center" vertical="center" wrapText="1"/>
    </xf>
    <xf numFmtId="8" fontId="24" fillId="8" borderId="28" xfId="2" applyNumberFormat="1" applyFont="1" applyFill="1" applyBorder="1" applyAlignment="1">
      <alignment horizontal="center" vertical="center"/>
    </xf>
    <xf numFmtId="8" fontId="24" fillId="8" borderId="29" xfId="2" applyNumberFormat="1" applyFont="1" applyFill="1" applyBorder="1" applyAlignment="1">
      <alignment horizontal="center" vertical="center" wrapText="1"/>
    </xf>
    <xf numFmtId="0" fontId="24" fillId="8" borderId="30" xfId="2" applyFont="1" applyFill="1" applyBorder="1" applyAlignment="1">
      <alignment horizontal="center" vertical="center" wrapText="1"/>
    </xf>
    <xf numFmtId="0" fontId="24" fillId="8" borderId="31" xfId="2" applyFont="1" applyFill="1" applyBorder="1" applyAlignment="1">
      <alignment horizontal="center" vertical="center" wrapText="1"/>
    </xf>
    <xf numFmtId="0" fontId="25" fillId="8" borderId="31" xfId="2" applyFont="1" applyFill="1" applyBorder="1" applyAlignment="1">
      <alignment horizontal="center" vertical="center" wrapText="1"/>
    </xf>
    <xf numFmtId="0" fontId="24" fillId="0" borderId="31" xfId="2" applyFont="1" applyBorder="1" applyAlignment="1">
      <alignment horizontal="center" vertical="center" wrapText="1"/>
    </xf>
    <xf numFmtId="3" fontId="24" fillId="8" borderId="31" xfId="2" applyNumberFormat="1" applyFont="1" applyFill="1" applyBorder="1" applyAlignment="1">
      <alignment horizontal="center" vertical="center" wrapText="1"/>
    </xf>
    <xf numFmtId="0" fontId="27" fillId="8" borderId="31" xfId="2" applyFont="1" applyFill="1" applyBorder="1" applyAlignment="1">
      <alignment horizontal="center" vertical="center" wrapText="1"/>
    </xf>
    <xf numFmtId="8" fontId="24" fillId="8" borderId="31" xfId="2" applyNumberFormat="1" applyFont="1" applyFill="1" applyBorder="1" applyAlignment="1">
      <alignment horizontal="center" vertical="center"/>
    </xf>
    <xf numFmtId="8" fontId="24" fillId="8" borderId="32" xfId="2" applyNumberFormat="1" applyFont="1" applyFill="1" applyBorder="1" applyAlignment="1">
      <alignment horizontal="center" vertical="center" wrapText="1"/>
    </xf>
    <xf numFmtId="0" fontId="28" fillId="6" borderId="33" xfId="2" applyFont="1" applyFill="1" applyBorder="1" applyAlignment="1">
      <alignment horizontal="center" vertical="center" wrapText="1"/>
    </xf>
    <xf numFmtId="0" fontId="24" fillId="6" borderId="6" xfId="2" applyFont="1" applyFill="1" applyBorder="1" applyAlignment="1">
      <alignment horizontal="center" vertical="center" wrapText="1"/>
    </xf>
    <xf numFmtId="0" fontId="24" fillId="6" borderId="6" xfId="2" applyFont="1" applyFill="1" applyBorder="1" applyAlignment="1">
      <alignment horizontal="center" vertical="center"/>
    </xf>
    <xf numFmtId="0" fontId="23" fillId="6" borderId="6" xfId="2" applyFont="1" applyFill="1" applyBorder="1" applyAlignment="1">
      <alignment horizontal="center" vertical="center" wrapText="1"/>
    </xf>
    <xf numFmtId="3" fontId="29" fillId="6" borderId="6" xfId="2" applyNumberFormat="1" applyFont="1" applyFill="1" applyBorder="1" applyAlignment="1">
      <alignment horizontal="center" vertical="center" wrapText="1"/>
    </xf>
    <xf numFmtId="0" fontId="27" fillId="6" borderId="6" xfId="2" applyFont="1" applyFill="1" applyBorder="1" applyAlignment="1">
      <alignment horizontal="center" vertical="center" wrapText="1"/>
    </xf>
    <xf numFmtId="8" fontId="30" fillId="6" borderId="6" xfId="2" applyNumberFormat="1" applyFont="1" applyFill="1" applyBorder="1" applyAlignment="1">
      <alignment horizontal="center" vertical="center" wrapText="1"/>
    </xf>
    <xf numFmtId="9" fontId="31" fillId="6" borderId="34" xfId="2" applyNumberFormat="1" applyFont="1" applyFill="1" applyBorder="1" applyAlignment="1">
      <alignment horizontal="center" vertical="center" wrapText="1"/>
    </xf>
    <xf numFmtId="8" fontId="32" fillId="6" borderId="34" xfId="2" applyNumberFormat="1" applyFont="1" applyFill="1" applyBorder="1" applyAlignment="1">
      <alignment horizontal="center" vertical="center" wrapText="1"/>
    </xf>
    <xf numFmtId="0" fontId="31" fillId="9" borderId="35" xfId="2" applyFont="1" applyFill="1" applyBorder="1" applyAlignment="1">
      <alignment horizontal="center" vertical="center"/>
    </xf>
    <xf numFmtId="0" fontId="33" fillId="9" borderId="36" xfId="2" applyFont="1" applyFill="1" applyBorder="1" applyAlignment="1">
      <alignment horizontal="center" vertical="center"/>
    </xf>
    <xf numFmtId="0" fontId="33" fillId="9" borderId="37" xfId="2" applyFont="1" applyFill="1" applyBorder="1" applyAlignment="1">
      <alignment horizontal="center" vertical="center"/>
    </xf>
    <xf numFmtId="0" fontId="23" fillId="6" borderId="31" xfId="2" applyFont="1" applyFill="1" applyBorder="1" applyAlignment="1">
      <alignment horizontal="center" vertical="center" wrapText="1"/>
    </xf>
    <xf numFmtId="0" fontId="24" fillId="6" borderId="31" xfId="2" applyFont="1" applyFill="1" applyBorder="1" applyAlignment="1">
      <alignment horizontal="center" vertical="center"/>
    </xf>
    <xf numFmtId="0" fontId="30" fillId="6" borderId="31" xfId="2" applyFont="1" applyFill="1" applyBorder="1" applyAlignment="1">
      <alignment horizontal="center" vertical="center" wrapText="1"/>
    </xf>
    <xf numFmtId="0" fontId="27" fillId="6" borderId="31" xfId="2" applyFont="1" applyFill="1" applyBorder="1" applyAlignment="1">
      <alignment horizontal="center" vertical="center" wrapText="1"/>
    </xf>
    <xf numFmtId="0" fontId="24" fillId="6" borderId="31" xfId="2" applyFont="1" applyFill="1" applyBorder="1" applyAlignment="1">
      <alignment vertical="center" wrapText="1"/>
    </xf>
    <xf numFmtId="0" fontId="23" fillId="6" borderId="32" xfId="2" applyFont="1" applyFill="1" applyBorder="1" applyAlignment="1">
      <alignment horizontal="center" vertical="center" wrapText="1"/>
    </xf>
    <xf numFmtId="0" fontId="30" fillId="6" borderId="32" xfId="2" applyFont="1" applyFill="1" applyBorder="1" applyAlignment="1">
      <alignment horizontal="center" vertical="center" wrapText="1"/>
    </xf>
    <xf numFmtId="165" fontId="18" fillId="10" borderId="1" xfId="1" applyFont="1" applyFill="1" applyBorder="1" applyAlignment="1">
      <alignment horizontal="center" vertical="center"/>
    </xf>
    <xf numFmtId="3" fontId="34" fillId="10" borderId="1" xfId="2" applyNumberFormat="1" applyFont="1" applyFill="1" applyBorder="1" applyAlignment="1">
      <alignment horizontal="left" vertical="center"/>
    </xf>
    <xf numFmtId="164" fontId="12" fillId="0" borderId="1" xfId="5" applyFont="1" applyBorder="1" applyAlignment="1">
      <alignment vertical="center"/>
    </xf>
    <xf numFmtId="9" fontId="14" fillId="0" borderId="1" xfId="4" applyFont="1" applyBorder="1" applyAlignment="1">
      <alignment horizontal="center" vertical="center"/>
    </xf>
    <xf numFmtId="0" fontId="35" fillId="0" borderId="0" xfId="0" applyFont="1"/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164" fontId="6" fillId="0" borderId="14" xfId="5" applyFont="1" applyBorder="1" applyAlignment="1">
      <alignment horizontal="left" vertical="center"/>
    </xf>
    <xf numFmtId="164" fontId="6" fillId="0" borderId="15" xfId="5" applyFont="1" applyBorder="1" applyAlignment="1">
      <alignment horizontal="left" vertical="center"/>
    </xf>
    <xf numFmtId="164" fontId="6" fillId="0" borderId="16" xfId="5" applyFont="1" applyBorder="1" applyAlignment="1">
      <alignment horizontal="left" vertical="center"/>
    </xf>
    <xf numFmtId="164" fontId="6" fillId="0" borderId="14" xfId="5" quotePrefix="1" applyFont="1" applyBorder="1" applyAlignment="1">
      <alignment horizontal="left" vertical="center"/>
    </xf>
    <xf numFmtId="0" fontId="16" fillId="4" borderId="14" xfId="0" applyFont="1" applyFill="1" applyBorder="1" applyAlignment="1">
      <alignment horizontal="center" vertical="center"/>
    </xf>
    <xf numFmtId="164" fontId="10" fillId="0" borderId="1" xfId="5" applyFont="1" applyBorder="1" applyAlignment="1">
      <alignment horizontal="left" vertical="center"/>
    </xf>
    <xf numFmtId="164" fontId="10" fillId="0" borderId="3" xfId="5" applyFont="1" applyBorder="1" applyAlignment="1">
      <alignment horizontal="left" vertical="center"/>
    </xf>
    <xf numFmtId="164" fontId="10" fillId="0" borderId="4" xfId="5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164" fontId="10" fillId="0" borderId="2" xfId="5" applyFont="1" applyBorder="1" applyAlignment="1">
      <alignment horizontal="left" vertical="center"/>
    </xf>
    <xf numFmtId="0" fontId="7" fillId="2" borderId="13" xfId="2" applyFont="1" applyFill="1" applyBorder="1" applyAlignment="1">
      <alignment horizontal="left" vertical="center"/>
    </xf>
    <xf numFmtId="16" fontId="10" fillId="0" borderId="2" xfId="2" quotePrefix="1" applyNumberFormat="1" applyFont="1" applyBorder="1" applyAlignment="1">
      <alignment horizontal="center" vertical="center" wrapText="1"/>
    </xf>
    <xf numFmtId="16" fontId="10" fillId="0" borderId="5" xfId="2" quotePrefix="1" applyNumberFormat="1" applyFont="1" applyBorder="1" applyAlignment="1">
      <alignment horizontal="center" vertical="center" wrapText="1"/>
    </xf>
    <xf numFmtId="16" fontId="10" fillId="0" borderId="6" xfId="2" quotePrefix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2" borderId="10" xfId="2" applyFont="1" applyFill="1" applyBorder="1" applyAlignment="1">
      <alignment horizontal="left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6">
    <cellStyle name="Moeda" xfId="1" builtinId="4"/>
    <cellStyle name="Normal" xfId="0" builtinId="0"/>
    <cellStyle name="Normal 2" xfId="2" xr:uid="{00000000-0005-0000-0000-000002000000}"/>
    <cellStyle name="Normal 7" xfId="3" xr:uid="{00000000-0005-0000-0000-000003000000}"/>
    <cellStyle name="Porcentagem" xfId="4" builtinId="5"/>
    <cellStyle name="Vírgula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showGridLines="0" topLeftCell="A21" zoomScale="60" zoomScaleNormal="60" workbookViewId="0">
      <selection activeCell="D49" sqref="D49"/>
    </sheetView>
  </sheetViews>
  <sheetFormatPr defaultRowHeight="12.75" x14ac:dyDescent="0.2"/>
  <cols>
    <col min="1" max="1" width="3.5703125" style="9" customWidth="1"/>
    <col min="2" max="2" width="23.85546875" style="5" customWidth="1"/>
    <col min="3" max="3" width="24.140625" style="5" customWidth="1"/>
    <col min="4" max="4" width="28.85546875" style="5" customWidth="1"/>
    <col min="5" max="5" width="64.5703125" style="5" bestFit="1" customWidth="1"/>
    <col min="6" max="6" width="18.28515625" style="5" customWidth="1"/>
    <col min="7" max="7" width="17.28515625" style="5" customWidth="1"/>
    <col min="8" max="8" width="15.5703125" style="5" customWidth="1"/>
    <col min="9" max="9" width="35.28515625" style="5" customWidth="1"/>
    <col min="10" max="10" width="28.7109375" style="5" customWidth="1"/>
    <col min="11" max="11" width="30.140625" style="5" bestFit="1" customWidth="1"/>
    <col min="12" max="12" width="24" style="5" customWidth="1"/>
    <col min="13" max="13" width="17.140625" style="5" customWidth="1"/>
    <col min="14" max="14" width="18" style="5" customWidth="1"/>
    <col min="15" max="15" width="14.140625" style="5" customWidth="1"/>
    <col min="16" max="16" width="12.140625" style="5" customWidth="1"/>
    <col min="17" max="16384" width="9.140625" style="5"/>
  </cols>
  <sheetData>
    <row r="1" spans="1:15" ht="15.75" customHeight="1" x14ac:dyDescent="0.2"/>
    <row r="2" spans="1:15" ht="20.100000000000001" customHeight="1" x14ac:dyDescent="0.2">
      <c r="B2" s="4" t="s">
        <v>0</v>
      </c>
      <c r="C2" s="110" t="s">
        <v>1</v>
      </c>
      <c r="D2" s="110"/>
    </row>
    <row r="3" spans="1:15" ht="20.100000000000001" customHeight="1" x14ac:dyDescent="0.2">
      <c r="B3" s="4" t="s">
        <v>2</v>
      </c>
      <c r="C3" s="110" t="s">
        <v>40</v>
      </c>
      <c r="D3" s="110"/>
    </row>
    <row r="4" spans="1:15" ht="20.100000000000001" customHeight="1" x14ac:dyDescent="0.2">
      <c r="B4" s="4" t="s">
        <v>3</v>
      </c>
      <c r="C4" s="111" t="s">
        <v>77</v>
      </c>
      <c r="D4" s="112"/>
    </row>
    <row r="5" spans="1:15" ht="20.100000000000001" customHeight="1" x14ac:dyDescent="0.2">
      <c r="B5" s="4" t="s">
        <v>4</v>
      </c>
      <c r="C5" s="113" t="s">
        <v>41</v>
      </c>
      <c r="D5" s="113"/>
    </row>
    <row r="6" spans="1:15" ht="20.100000000000001" customHeight="1" x14ac:dyDescent="0.2"/>
    <row r="7" spans="1:15" s="2" customFormat="1" ht="39.950000000000003" customHeight="1" x14ac:dyDescent="0.2">
      <c r="A7" s="10"/>
      <c r="B7" s="114" t="s">
        <v>5</v>
      </c>
      <c r="C7" s="114"/>
      <c r="D7" s="114"/>
      <c r="E7" s="114"/>
      <c r="F7" s="114"/>
      <c r="G7" s="114"/>
      <c r="H7" s="114"/>
      <c r="I7" s="114"/>
      <c r="J7" s="114"/>
      <c r="K7" s="114"/>
    </row>
    <row r="8" spans="1:15" s="3" customFormat="1" ht="27.75" customHeight="1" x14ac:dyDescent="0.2">
      <c r="A8" s="11"/>
      <c r="B8" s="108" t="s">
        <v>6</v>
      </c>
      <c r="C8" s="109"/>
      <c r="D8" s="14" t="s">
        <v>7</v>
      </c>
      <c r="E8" s="14" t="s">
        <v>8</v>
      </c>
      <c r="F8" s="15" t="s">
        <v>9</v>
      </c>
      <c r="G8" s="16" t="s">
        <v>10</v>
      </c>
      <c r="H8" s="17" t="s">
        <v>11</v>
      </c>
      <c r="I8" s="14" t="s">
        <v>12</v>
      </c>
      <c r="J8" s="14" t="s">
        <v>13</v>
      </c>
      <c r="K8" s="14" t="s">
        <v>14</v>
      </c>
      <c r="L8" s="54" t="s">
        <v>15</v>
      </c>
    </row>
    <row r="9" spans="1:15" s="1" customFormat="1" ht="24" customHeight="1" x14ac:dyDescent="0.3">
      <c r="A9" s="12"/>
      <c r="B9" s="115" t="s">
        <v>16</v>
      </c>
      <c r="C9" s="115"/>
      <c r="D9" s="121"/>
      <c r="E9" s="36" t="s">
        <v>17</v>
      </c>
      <c r="F9" s="37" t="s">
        <v>18</v>
      </c>
      <c r="G9" s="38">
        <v>8</v>
      </c>
      <c r="H9" s="38">
        <v>0.375</v>
      </c>
      <c r="I9" s="36" t="s">
        <v>16</v>
      </c>
      <c r="J9" s="39">
        <v>6164</v>
      </c>
      <c r="K9" s="40">
        <f>G9*H9*J9</f>
        <v>18492</v>
      </c>
      <c r="L9" s="52"/>
    </row>
    <row r="10" spans="1:15" s="1" customFormat="1" ht="21.75" customHeight="1" x14ac:dyDescent="0.3">
      <c r="A10" s="12"/>
      <c r="B10" s="119" t="s">
        <v>19</v>
      </c>
      <c r="C10" s="119"/>
      <c r="D10" s="122"/>
      <c r="E10" s="41" t="s">
        <v>17</v>
      </c>
      <c r="F10" s="42" t="s">
        <v>18</v>
      </c>
      <c r="G10" s="38">
        <v>8</v>
      </c>
      <c r="H10" s="38">
        <v>0.375</v>
      </c>
      <c r="I10" s="41" t="s">
        <v>20</v>
      </c>
      <c r="J10" s="39">
        <v>9211</v>
      </c>
      <c r="K10" s="43">
        <f>G10*H10*J10</f>
        <v>27633</v>
      </c>
      <c r="L10" s="52"/>
    </row>
    <row r="11" spans="1:15" s="1" customFormat="1" ht="21.75" customHeight="1" x14ac:dyDescent="0.3">
      <c r="A11" s="12"/>
      <c r="B11" s="116" t="s">
        <v>21</v>
      </c>
      <c r="C11" s="117"/>
      <c r="D11" s="122"/>
      <c r="E11" s="36" t="s">
        <v>17</v>
      </c>
      <c r="F11" s="37" t="s">
        <v>18</v>
      </c>
      <c r="G11" s="38">
        <v>8</v>
      </c>
      <c r="H11" s="38">
        <v>0.375</v>
      </c>
      <c r="I11" s="36" t="s">
        <v>21</v>
      </c>
      <c r="J11" s="39">
        <v>7134</v>
      </c>
      <c r="K11" s="40">
        <f>G11*H11*J11</f>
        <v>21402</v>
      </c>
      <c r="L11" s="52"/>
    </row>
    <row r="12" spans="1:15" s="1" customFormat="1" ht="21.75" customHeight="1" x14ac:dyDescent="0.3">
      <c r="A12" s="12"/>
      <c r="B12" s="116" t="s">
        <v>22</v>
      </c>
      <c r="C12" s="117"/>
      <c r="D12" s="122"/>
      <c r="E12" s="36" t="s">
        <v>23</v>
      </c>
      <c r="F12" s="37" t="s">
        <v>18</v>
      </c>
      <c r="G12" s="38">
        <v>1</v>
      </c>
      <c r="H12" s="47">
        <v>0.3</v>
      </c>
      <c r="I12" s="36" t="s">
        <v>22</v>
      </c>
      <c r="J12" s="39">
        <v>15514.83</v>
      </c>
      <c r="K12" s="40">
        <f>G12*H12*J12</f>
        <v>4654.4489999999996</v>
      </c>
      <c r="L12" s="52"/>
    </row>
    <row r="13" spans="1:15" s="1" customFormat="1" ht="21.75" customHeight="1" x14ac:dyDescent="0.3">
      <c r="A13" s="12"/>
      <c r="B13" s="116" t="s">
        <v>22</v>
      </c>
      <c r="C13" s="117"/>
      <c r="D13" s="122"/>
      <c r="E13" s="36" t="s">
        <v>24</v>
      </c>
      <c r="F13" s="37" t="s">
        <v>25</v>
      </c>
      <c r="G13" s="44">
        <v>30</v>
      </c>
      <c r="H13" s="46">
        <v>1</v>
      </c>
      <c r="I13" s="36" t="s">
        <v>22</v>
      </c>
      <c r="J13" s="39">
        <v>15514.83</v>
      </c>
      <c r="K13" s="40">
        <f>J13*H13*G13</f>
        <v>465444.9</v>
      </c>
      <c r="L13" s="52"/>
    </row>
    <row r="14" spans="1:15" s="1" customFormat="1" ht="21.75" customHeight="1" x14ac:dyDescent="0.3">
      <c r="A14" s="12"/>
      <c r="B14" s="116" t="s">
        <v>22</v>
      </c>
      <c r="C14" s="117"/>
      <c r="D14" s="122"/>
      <c r="E14" s="36" t="s">
        <v>26</v>
      </c>
      <c r="F14" s="37" t="s">
        <v>18</v>
      </c>
      <c r="G14" s="44">
        <v>40</v>
      </c>
      <c r="H14" s="47">
        <v>0.25</v>
      </c>
      <c r="I14" s="36" t="s">
        <v>22</v>
      </c>
      <c r="J14" s="39">
        <v>15514.83</v>
      </c>
      <c r="K14" s="40">
        <f>J14*H14*G14</f>
        <v>155148.29999999999</v>
      </c>
      <c r="L14" s="52"/>
      <c r="M14" s="24"/>
      <c r="N14" s="25"/>
      <c r="O14" s="25"/>
    </row>
    <row r="15" spans="1:15" s="1" customFormat="1" ht="21.75" customHeight="1" x14ac:dyDescent="0.3">
      <c r="A15" s="12"/>
      <c r="B15" s="116" t="s">
        <v>16</v>
      </c>
      <c r="C15" s="117"/>
      <c r="D15" s="122"/>
      <c r="E15" s="36" t="s">
        <v>27</v>
      </c>
      <c r="F15" s="37" t="s">
        <v>28</v>
      </c>
      <c r="G15" s="38">
        <v>2</v>
      </c>
      <c r="H15" s="46">
        <v>1</v>
      </c>
      <c r="I15" s="36" t="s">
        <v>16</v>
      </c>
      <c r="J15" s="39">
        <v>16180.5</v>
      </c>
      <c r="K15" s="40">
        <f>J15*H15*G15</f>
        <v>32361</v>
      </c>
      <c r="L15" s="53">
        <f>K15*20%</f>
        <v>6472.2000000000007</v>
      </c>
      <c r="M15" s="24"/>
      <c r="N15" s="25"/>
      <c r="O15" s="25"/>
    </row>
    <row r="16" spans="1:15" s="1" customFormat="1" ht="21.75" customHeight="1" x14ac:dyDescent="0.3">
      <c r="A16" s="12"/>
      <c r="B16" s="116" t="s">
        <v>19</v>
      </c>
      <c r="C16" s="117"/>
      <c r="D16" s="123"/>
      <c r="E16" s="36" t="s">
        <v>27</v>
      </c>
      <c r="F16" s="37" t="s">
        <v>28</v>
      </c>
      <c r="G16" s="38">
        <v>2</v>
      </c>
      <c r="H16" s="46">
        <v>1</v>
      </c>
      <c r="I16" s="36" t="s">
        <v>20</v>
      </c>
      <c r="J16" s="39">
        <v>24179.4</v>
      </c>
      <c r="K16" s="40">
        <f>J16*H16*G16</f>
        <v>48358.8</v>
      </c>
      <c r="L16" s="53">
        <f>K16*20%</f>
        <v>9671.76</v>
      </c>
      <c r="M16" s="24"/>
      <c r="N16" s="25"/>
      <c r="O16" s="25"/>
    </row>
    <row r="17" spans="1:14" ht="27.75" customHeight="1" x14ac:dyDescent="0.2">
      <c r="A17" s="13"/>
      <c r="B17" s="120"/>
      <c r="C17" s="120"/>
      <c r="D17" s="120"/>
      <c r="E17" s="120"/>
      <c r="F17" s="120"/>
      <c r="G17" s="45">
        <f>SUM(G9:G16)</f>
        <v>99</v>
      </c>
      <c r="H17" s="29"/>
      <c r="I17" s="29"/>
      <c r="J17" s="23" t="s">
        <v>29</v>
      </c>
      <c r="K17" s="30">
        <f>SUM(K9:K16)</f>
        <v>773494.44900000002</v>
      </c>
      <c r="L17" s="55">
        <f>SUM(L9:L16)</f>
        <v>16143.960000000001</v>
      </c>
    </row>
    <row r="18" spans="1:14" ht="25.5" customHeight="1" x14ac:dyDescent="0.2">
      <c r="A18" s="13"/>
      <c r="B18" s="19"/>
      <c r="C18" s="19"/>
      <c r="D18" s="28"/>
      <c r="E18" s="19"/>
      <c r="F18" s="19"/>
      <c r="G18" s="20"/>
      <c r="H18" s="21"/>
      <c r="I18" s="21"/>
      <c r="J18" s="32" t="s">
        <v>30</v>
      </c>
      <c r="K18" s="57">
        <v>0.75</v>
      </c>
      <c r="L18" s="31" t="s">
        <v>31</v>
      </c>
    </row>
    <row r="19" spans="1:14" ht="29.25" customHeight="1" x14ac:dyDescent="0.2">
      <c r="A19" s="13"/>
      <c r="B19" s="19"/>
      <c r="C19" s="19"/>
      <c r="D19" s="19"/>
      <c r="E19" s="19"/>
      <c r="F19" s="19"/>
      <c r="G19" s="20"/>
      <c r="H19" s="21"/>
      <c r="I19" s="21"/>
      <c r="J19" s="31" t="s">
        <v>32</v>
      </c>
      <c r="K19" s="58">
        <f>K17-K17*K18</f>
        <v>193373.61225000001</v>
      </c>
      <c r="L19" s="56">
        <f>L17-L17*K18</f>
        <v>4035.99</v>
      </c>
    </row>
    <row r="20" spans="1:14" ht="29.25" customHeight="1" x14ac:dyDescent="0.2">
      <c r="B20" s="19"/>
      <c r="C20" s="19"/>
      <c r="D20" s="19"/>
      <c r="E20" s="19"/>
      <c r="F20" s="19"/>
      <c r="G20" s="20"/>
      <c r="H20" s="21"/>
      <c r="I20" s="21"/>
      <c r="J20" s="104" t="s">
        <v>74</v>
      </c>
      <c r="K20" s="103">
        <f>K19+N28</f>
        <v>201583.61225000001</v>
      </c>
    </row>
    <row r="21" spans="1:14" ht="23.25" customHeight="1" x14ac:dyDescent="0.2">
      <c r="B21" s="26"/>
      <c r="C21" s="26"/>
      <c r="D21" s="26"/>
      <c r="E21" s="26"/>
      <c r="F21" s="26"/>
      <c r="G21" s="26"/>
    </row>
    <row r="22" spans="1:14" ht="33" customHeight="1" x14ac:dyDescent="0.2"/>
    <row r="23" spans="1:14" ht="13.5" thickBot="1" x14ac:dyDescent="0.25"/>
    <row r="24" spans="1:14" ht="23.25" x14ac:dyDescent="0.2">
      <c r="B24" s="59"/>
      <c r="C24" s="60" t="s">
        <v>42</v>
      </c>
      <c r="D24" s="60"/>
      <c r="E24" s="60"/>
      <c r="F24" s="60"/>
      <c r="G24" s="60"/>
      <c r="H24" s="60"/>
      <c r="I24" s="60"/>
      <c r="J24" s="60"/>
      <c r="K24" s="60"/>
      <c r="L24" s="60"/>
      <c r="M24" s="61"/>
      <c r="N24" s="61"/>
    </row>
    <row r="25" spans="1:14" ht="26.25" thickBot="1" x14ac:dyDescent="0.25">
      <c r="B25" s="62" t="s">
        <v>43</v>
      </c>
      <c r="C25" s="63" t="s">
        <v>44</v>
      </c>
      <c r="D25" s="64" t="s">
        <v>45</v>
      </c>
      <c r="E25" s="63" t="s">
        <v>46</v>
      </c>
      <c r="F25" s="65" t="s">
        <v>47</v>
      </c>
      <c r="G25" s="66"/>
      <c r="H25" s="63" t="s">
        <v>48</v>
      </c>
      <c r="I25" s="63" t="s">
        <v>49</v>
      </c>
      <c r="J25" s="65" t="s">
        <v>50</v>
      </c>
      <c r="K25" s="66"/>
      <c r="L25" s="63" t="s">
        <v>51</v>
      </c>
      <c r="M25" s="67" t="s">
        <v>52</v>
      </c>
      <c r="N25" s="67" t="s">
        <v>53</v>
      </c>
    </row>
    <row r="26" spans="1:14" ht="24" x14ac:dyDescent="0.2">
      <c r="B26" s="68" t="s">
        <v>54</v>
      </c>
      <c r="C26" s="69" t="s">
        <v>55</v>
      </c>
      <c r="D26" s="69" t="s">
        <v>56</v>
      </c>
      <c r="E26" s="70" t="s">
        <v>57</v>
      </c>
      <c r="F26" s="71">
        <v>3</v>
      </c>
      <c r="G26" s="71" t="s">
        <v>58</v>
      </c>
      <c r="H26" s="72">
        <v>40000</v>
      </c>
      <c r="I26" s="73" t="s">
        <v>59</v>
      </c>
      <c r="J26" s="74">
        <v>21</v>
      </c>
      <c r="K26" s="69" t="s">
        <v>60</v>
      </c>
      <c r="L26" s="74">
        <v>840</v>
      </c>
      <c r="M26" s="75"/>
      <c r="N26" s="75">
        <v>840</v>
      </c>
    </row>
    <row r="27" spans="1:14" ht="26.25" thickBot="1" x14ac:dyDescent="0.25">
      <c r="B27" s="76" t="s">
        <v>61</v>
      </c>
      <c r="C27" s="77" t="s">
        <v>62</v>
      </c>
      <c r="D27" s="77" t="s">
        <v>63</v>
      </c>
      <c r="E27" s="78" t="s">
        <v>64</v>
      </c>
      <c r="F27" s="79">
        <v>1</v>
      </c>
      <c r="G27" s="77" t="s">
        <v>65</v>
      </c>
      <c r="H27" s="80">
        <v>200000</v>
      </c>
      <c r="I27" s="81" t="s">
        <v>66</v>
      </c>
      <c r="J27" s="82">
        <v>32000</v>
      </c>
      <c r="K27" s="77" t="s">
        <v>67</v>
      </c>
      <c r="L27" s="82">
        <v>32000</v>
      </c>
      <c r="M27" s="83"/>
      <c r="N27" s="83">
        <v>32000</v>
      </c>
    </row>
    <row r="28" spans="1:14" ht="21" x14ac:dyDescent="0.2">
      <c r="B28" s="84" t="s">
        <v>68</v>
      </c>
      <c r="C28" s="85"/>
      <c r="D28" s="86"/>
      <c r="E28" s="85"/>
      <c r="F28" s="87"/>
      <c r="G28" s="86"/>
      <c r="H28" s="88">
        <v>240000</v>
      </c>
      <c r="I28" s="89"/>
      <c r="J28" s="86"/>
      <c r="K28" s="89"/>
      <c r="L28" s="90">
        <v>32840</v>
      </c>
      <c r="M28" s="91">
        <v>0.75</v>
      </c>
      <c r="N28" s="92">
        <v>8210</v>
      </c>
    </row>
    <row r="29" spans="1:14" ht="38.25" thickBot="1" x14ac:dyDescent="0.25">
      <c r="B29" s="93" t="s">
        <v>69</v>
      </c>
      <c r="C29" s="94"/>
      <c r="D29" s="94"/>
      <c r="E29" s="95"/>
      <c r="F29" s="96"/>
      <c r="G29" s="97"/>
      <c r="H29" s="98" t="s">
        <v>70</v>
      </c>
      <c r="I29" s="99"/>
      <c r="J29" s="97"/>
      <c r="K29" s="100"/>
      <c r="L29" s="98" t="s">
        <v>71</v>
      </c>
      <c r="M29" s="101"/>
      <c r="N29" s="102" t="s">
        <v>72</v>
      </c>
    </row>
    <row r="32" spans="1:14" ht="15.75" x14ac:dyDescent="0.25">
      <c r="B32" s="107" t="s">
        <v>76</v>
      </c>
    </row>
    <row r="33" spans="2:7" ht="15" x14ac:dyDescent="0.2">
      <c r="B33" s="118" t="s">
        <v>73</v>
      </c>
      <c r="C33" s="118"/>
      <c r="D33" s="118"/>
      <c r="E33" s="118"/>
      <c r="F33" s="118"/>
      <c r="G33" s="118"/>
    </row>
  </sheetData>
  <mergeCells count="17">
    <mergeCell ref="B9:C9"/>
    <mergeCell ref="B15:C15"/>
    <mergeCell ref="B16:C16"/>
    <mergeCell ref="B33:G33"/>
    <mergeCell ref="B14:C14"/>
    <mergeCell ref="B10:C10"/>
    <mergeCell ref="B11:C11"/>
    <mergeCell ref="B12:C12"/>
    <mergeCell ref="B17:F17"/>
    <mergeCell ref="B13:C13"/>
    <mergeCell ref="D9:D16"/>
    <mergeCell ref="B8:C8"/>
    <mergeCell ref="C2:D2"/>
    <mergeCell ref="C3:D3"/>
    <mergeCell ref="C4:D4"/>
    <mergeCell ref="C5:D5"/>
    <mergeCell ref="B7:K7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"/>
  <sheetViews>
    <sheetView showGridLines="0" tabSelected="1" topLeftCell="B1" zoomScale="70" zoomScaleNormal="70" workbookViewId="0">
      <selection activeCell="C5" sqref="C5:D5"/>
    </sheetView>
  </sheetViews>
  <sheetFormatPr defaultRowHeight="12.75" x14ac:dyDescent="0.2"/>
  <cols>
    <col min="1" max="1" width="3.5703125" style="9" customWidth="1"/>
    <col min="2" max="2" width="13" style="5" customWidth="1"/>
    <col min="3" max="3" width="17.85546875" style="5" customWidth="1"/>
    <col min="4" max="4" width="26.5703125" style="5" customWidth="1"/>
    <col min="5" max="5" width="64.5703125" style="5" bestFit="1" customWidth="1"/>
    <col min="6" max="6" width="18.28515625" style="5" customWidth="1"/>
    <col min="7" max="7" width="17.28515625" style="5" customWidth="1"/>
    <col min="8" max="8" width="15.5703125" style="5" customWidth="1"/>
    <col min="9" max="9" width="35.28515625" style="5" customWidth="1"/>
    <col min="10" max="10" width="20.7109375" style="5" customWidth="1"/>
    <col min="11" max="11" width="21.7109375" style="5" bestFit="1" customWidth="1"/>
    <col min="12" max="12" width="11.85546875" style="5" customWidth="1"/>
    <col min="13" max="13" width="17.140625" style="5" customWidth="1"/>
    <col min="14" max="14" width="18" style="5" customWidth="1"/>
    <col min="15" max="15" width="14.140625" style="5" customWidth="1"/>
    <col min="16" max="16" width="12.140625" style="5" customWidth="1"/>
    <col min="17" max="16384" width="9.140625" style="5"/>
  </cols>
  <sheetData>
    <row r="1" spans="2:15" ht="15.75" customHeight="1" x14ac:dyDescent="0.2"/>
    <row r="2" spans="2:15" ht="20.100000000000001" customHeight="1" x14ac:dyDescent="0.2">
      <c r="B2" s="4" t="s">
        <v>0</v>
      </c>
      <c r="C2" s="110" t="s">
        <v>1</v>
      </c>
      <c r="D2" s="110"/>
    </row>
    <row r="3" spans="2:15" ht="20.100000000000001" customHeight="1" x14ac:dyDescent="0.2">
      <c r="B3" s="4" t="s">
        <v>2</v>
      </c>
      <c r="C3" s="110" t="s">
        <v>40</v>
      </c>
      <c r="D3" s="110"/>
    </row>
    <row r="4" spans="2:15" ht="20.100000000000001" customHeight="1" x14ac:dyDescent="0.2">
      <c r="B4" s="4" t="s">
        <v>3</v>
      </c>
      <c r="C4" s="111" t="s">
        <v>77</v>
      </c>
      <c r="D4" s="112"/>
    </row>
    <row r="5" spans="2:15" ht="20.100000000000001" customHeight="1" x14ac:dyDescent="0.2">
      <c r="B5" s="4" t="s">
        <v>4</v>
      </c>
      <c r="C5" s="113" t="s">
        <v>41</v>
      </c>
      <c r="D5" s="113"/>
    </row>
    <row r="6" spans="2:15" ht="20.100000000000001" customHeight="1" x14ac:dyDescent="0.2"/>
    <row r="7" spans="2:15" ht="18.75" x14ac:dyDescent="0.2">
      <c r="B7" s="19"/>
      <c r="C7" s="19"/>
      <c r="D7" s="19"/>
      <c r="E7" s="19"/>
      <c r="F7" s="19"/>
      <c r="G7" s="20"/>
      <c r="H7" s="21"/>
      <c r="I7" s="21"/>
      <c r="J7" s="20"/>
      <c r="K7" s="22"/>
    </row>
    <row r="8" spans="2:15" ht="21" x14ac:dyDescent="0.2">
      <c r="B8" s="126" t="s">
        <v>33</v>
      </c>
      <c r="C8" s="127"/>
      <c r="D8" s="127"/>
      <c r="E8" s="127"/>
      <c r="F8" s="127"/>
      <c r="G8" s="127"/>
      <c r="H8" s="127"/>
      <c r="I8" s="127"/>
      <c r="J8" s="127"/>
      <c r="K8" s="128"/>
    </row>
    <row r="9" spans="2:15" ht="25.5" x14ac:dyDescent="0.2">
      <c r="B9" s="108" t="s">
        <v>6</v>
      </c>
      <c r="C9" s="109"/>
      <c r="D9" s="14" t="s">
        <v>7</v>
      </c>
      <c r="E9" s="14" t="s">
        <v>8</v>
      </c>
      <c r="F9" s="15" t="s">
        <v>9</v>
      </c>
      <c r="G9" s="16" t="s">
        <v>10</v>
      </c>
      <c r="H9" s="17" t="s">
        <v>11</v>
      </c>
      <c r="I9" s="14" t="s">
        <v>12</v>
      </c>
      <c r="J9" s="14" t="s">
        <v>13</v>
      </c>
      <c r="K9" s="14" t="s">
        <v>14</v>
      </c>
    </row>
    <row r="10" spans="2:15" ht="20.25" customHeight="1" x14ac:dyDescent="0.3">
      <c r="B10" s="115" t="s">
        <v>16</v>
      </c>
      <c r="C10" s="115"/>
      <c r="D10" s="18"/>
      <c r="E10" s="36" t="s">
        <v>17</v>
      </c>
      <c r="F10" s="37" t="s">
        <v>18</v>
      </c>
      <c r="G10" s="38">
        <v>6</v>
      </c>
      <c r="H10" s="38">
        <v>0.375</v>
      </c>
      <c r="I10" s="36" t="s">
        <v>34</v>
      </c>
      <c r="J10" s="39">
        <v>6164</v>
      </c>
      <c r="K10" s="40">
        <f>G10*H10*J10</f>
        <v>13869</v>
      </c>
    </row>
    <row r="11" spans="2:15" ht="18.75" customHeight="1" x14ac:dyDescent="0.3">
      <c r="B11" s="119" t="s">
        <v>19</v>
      </c>
      <c r="C11" s="119"/>
      <c r="D11" s="18"/>
      <c r="E11" s="41" t="s">
        <v>17</v>
      </c>
      <c r="F11" s="42" t="s">
        <v>18</v>
      </c>
      <c r="G11" s="48">
        <v>6</v>
      </c>
      <c r="H11" s="38">
        <v>0.375</v>
      </c>
      <c r="I11" s="41" t="s">
        <v>34</v>
      </c>
      <c r="J11" s="39">
        <v>9211</v>
      </c>
      <c r="K11" s="43">
        <f>G11*H11*J11</f>
        <v>20724.75</v>
      </c>
    </row>
    <row r="12" spans="2:15" ht="18.75" x14ac:dyDescent="0.3">
      <c r="B12" s="116" t="s">
        <v>21</v>
      </c>
      <c r="C12" s="117"/>
      <c r="D12" s="18"/>
      <c r="E12" s="36" t="s">
        <v>17</v>
      </c>
      <c r="F12" s="37" t="s">
        <v>18</v>
      </c>
      <c r="G12" s="38">
        <v>6</v>
      </c>
      <c r="H12" s="38">
        <v>0.375</v>
      </c>
      <c r="I12" s="36" t="s">
        <v>34</v>
      </c>
      <c r="J12" s="39">
        <v>7134</v>
      </c>
      <c r="K12" s="40">
        <f>G12*H12*J12</f>
        <v>16051.5</v>
      </c>
    </row>
    <row r="13" spans="2:15" ht="16.5" customHeight="1" x14ac:dyDescent="0.3">
      <c r="B13" s="116" t="s">
        <v>22</v>
      </c>
      <c r="C13" s="117"/>
      <c r="D13" s="121"/>
      <c r="E13" s="36" t="s">
        <v>35</v>
      </c>
      <c r="F13" s="37" t="s">
        <v>25</v>
      </c>
      <c r="G13" s="44">
        <v>20</v>
      </c>
      <c r="H13" s="46">
        <v>1</v>
      </c>
      <c r="I13" s="36" t="s">
        <v>22</v>
      </c>
      <c r="J13" s="39">
        <v>15514.83</v>
      </c>
      <c r="K13" s="40">
        <f>J13*H13*G13</f>
        <v>310296.59999999998</v>
      </c>
      <c r="M13" s="24"/>
      <c r="N13" s="25"/>
      <c r="O13" s="25"/>
    </row>
    <row r="14" spans="2:15" ht="18.75" x14ac:dyDescent="0.3">
      <c r="B14" s="116" t="s">
        <v>22</v>
      </c>
      <c r="C14" s="117"/>
      <c r="D14" s="123"/>
      <c r="E14" s="36" t="s">
        <v>36</v>
      </c>
      <c r="F14" s="37" t="s">
        <v>18</v>
      </c>
      <c r="G14" s="44">
        <v>40</v>
      </c>
      <c r="H14" s="47">
        <v>0.25</v>
      </c>
      <c r="I14" s="36" t="s">
        <v>22</v>
      </c>
      <c r="J14" s="39">
        <v>15514.83</v>
      </c>
      <c r="K14" s="40">
        <f>J14*H14*G14</f>
        <v>155148.29999999999</v>
      </c>
    </row>
    <row r="15" spans="2:15" ht="21" x14ac:dyDescent="0.2">
      <c r="B15" s="120" t="s">
        <v>37</v>
      </c>
      <c r="C15" s="120"/>
      <c r="D15" s="120"/>
      <c r="E15" s="120"/>
      <c r="F15" s="125"/>
      <c r="G15" s="6">
        <f>SUM(G10:G14)</f>
        <v>78</v>
      </c>
      <c r="H15" s="7"/>
      <c r="I15" s="8"/>
      <c r="J15" s="27" t="s">
        <v>29</v>
      </c>
      <c r="K15" s="35">
        <f>SUM(K10:K14)</f>
        <v>516090.14999999997</v>
      </c>
    </row>
    <row r="16" spans="2:15" ht="25.5" customHeight="1" x14ac:dyDescent="0.2">
      <c r="B16" s="19"/>
      <c r="C16" s="19"/>
      <c r="D16" s="28"/>
      <c r="E16" s="19"/>
      <c r="F16" s="19"/>
      <c r="G16" s="20"/>
      <c r="H16" s="21"/>
      <c r="I16" s="21"/>
      <c r="J16" s="33" t="s">
        <v>30</v>
      </c>
      <c r="K16" s="57">
        <v>0.7</v>
      </c>
    </row>
    <row r="17" spans="2:11" ht="28.5" customHeight="1" x14ac:dyDescent="0.2">
      <c r="B17" s="19"/>
      <c r="C17" s="19"/>
      <c r="D17" s="19"/>
      <c r="E17" s="19"/>
      <c r="F17" s="19"/>
      <c r="G17" s="20"/>
      <c r="H17" s="21"/>
      <c r="I17" s="21"/>
      <c r="J17" s="34" t="s">
        <v>38</v>
      </c>
      <c r="K17" s="49">
        <f>K15-K15*K16</f>
        <v>154827.04499999998</v>
      </c>
    </row>
    <row r="20" spans="2:11" ht="37.5" customHeight="1" x14ac:dyDescent="0.2">
      <c r="B20" s="124" t="s">
        <v>75</v>
      </c>
      <c r="C20" s="124"/>
      <c r="D20" s="124"/>
      <c r="E20" s="124"/>
      <c r="F20" s="124"/>
      <c r="G20" s="124"/>
    </row>
    <row r="21" spans="2:11" ht="15.75" x14ac:dyDescent="0.25">
      <c r="B21" s="107" t="s">
        <v>76</v>
      </c>
    </row>
  </sheetData>
  <mergeCells count="14">
    <mergeCell ref="B20:G20"/>
    <mergeCell ref="B15:F15"/>
    <mergeCell ref="C2:D2"/>
    <mergeCell ref="C3:D3"/>
    <mergeCell ref="C4:D4"/>
    <mergeCell ref="C5:D5"/>
    <mergeCell ref="B13:C13"/>
    <mergeCell ref="B11:C11"/>
    <mergeCell ref="D13:D14"/>
    <mergeCell ref="B14:C14"/>
    <mergeCell ref="B12:C12"/>
    <mergeCell ref="B10:C10"/>
    <mergeCell ref="B9:C9"/>
    <mergeCell ref="B8:K8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"/>
  <sheetViews>
    <sheetView showGridLines="0" zoomScale="70" zoomScaleNormal="70" workbookViewId="0">
      <selection activeCell="C5" sqref="C5:D5"/>
    </sheetView>
  </sheetViews>
  <sheetFormatPr defaultRowHeight="12.75" x14ac:dyDescent="0.2"/>
  <cols>
    <col min="1" max="1" width="3.5703125" style="9" customWidth="1"/>
    <col min="2" max="2" width="13" style="5" customWidth="1"/>
    <col min="3" max="3" width="17.85546875" style="5" customWidth="1"/>
    <col min="4" max="4" width="26.5703125" style="5" customWidth="1"/>
    <col min="5" max="5" width="64.5703125" style="5" bestFit="1" customWidth="1"/>
    <col min="6" max="6" width="18.28515625" style="5" customWidth="1"/>
    <col min="7" max="7" width="17.28515625" style="5" customWidth="1"/>
    <col min="8" max="8" width="15.5703125" style="5" customWidth="1"/>
    <col min="9" max="9" width="35.28515625" style="5" customWidth="1"/>
    <col min="10" max="10" width="20.7109375" style="5" customWidth="1"/>
    <col min="11" max="11" width="21.7109375" style="5" bestFit="1" customWidth="1"/>
    <col min="12" max="12" width="11.85546875" style="5" customWidth="1"/>
    <col min="13" max="13" width="17.140625" style="5" customWidth="1"/>
    <col min="14" max="14" width="18" style="5" customWidth="1"/>
    <col min="15" max="15" width="14.140625" style="5" customWidth="1"/>
    <col min="16" max="16" width="12.140625" style="5" customWidth="1"/>
    <col min="17" max="16384" width="9.140625" style="5"/>
  </cols>
  <sheetData>
    <row r="1" spans="2:11" ht="15.75" customHeight="1" x14ac:dyDescent="0.2"/>
    <row r="2" spans="2:11" ht="20.100000000000001" customHeight="1" x14ac:dyDescent="0.2">
      <c r="B2" s="4" t="s">
        <v>0</v>
      </c>
      <c r="C2" s="110" t="s">
        <v>1</v>
      </c>
      <c r="D2" s="110"/>
    </row>
    <row r="3" spans="2:11" ht="20.100000000000001" customHeight="1" x14ac:dyDescent="0.2">
      <c r="B3" s="4" t="s">
        <v>2</v>
      </c>
      <c r="C3" s="110" t="s">
        <v>40</v>
      </c>
      <c r="D3" s="110"/>
    </row>
    <row r="4" spans="2:11" ht="20.100000000000001" customHeight="1" x14ac:dyDescent="0.2">
      <c r="B4" s="4" t="s">
        <v>3</v>
      </c>
      <c r="C4" s="111" t="s">
        <v>77</v>
      </c>
      <c r="D4" s="112"/>
    </row>
    <row r="5" spans="2:11" ht="20.100000000000001" customHeight="1" x14ac:dyDescent="0.2">
      <c r="B5" s="4" t="s">
        <v>4</v>
      </c>
      <c r="C5" s="113" t="s">
        <v>41</v>
      </c>
      <c r="D5" s="113"/>
    </row>
    <row r="6" spans="2:11" ht="20.100000000000001" customHeight="1" x14ac:dyDescent="0.2"/>
    <row r="9" spans="2:11" ht="21" x14ac:dyDescent="0.2">
      <c r="B9" s="126" t="s">
        <v>39</v>
      </c>
      <c r="C9" s="127"/>
      <c r="D9" s="127"/>
      <c r="E9" s="127"/>
      <c r="F9" s="127"/>
      <c r="G9" s="127"/>
      <c r="H9" s="127"/>
      <c r="I9" s="127"/>
      <c r="J9" s="127"/>
      <c r="K9" s="128"/>
    </row>
    <row r="10" spans="2:11" ht="25.5" x14ac:dyDescent="0.2">
      <c r="B10" s="108" t="s">
        <v>6</v>
      </c>
      <c r="C10" s="109"/>
      <c r="D10" s="14" t="s">
        <v>7</v>
      </c>
      <c r="E10" s="14" t="s">
        <v>8</v>
      </c>
      <c r="F10" s="15" t="s">
        <v>9</v>
      </c>
      <c r="G10" s="16" t="s">
        <v>10</v>
      </c>
      <c r="H10" s="17" t="s">
        <v>11</v>
      </c>
      <c r="I10" s="14" t="s">
        <v>12</v>
      </c>
      <c r="J10" s="14" t="s">
        <v>13</v>
      </c>
      <c r="K10" s="14" t="s">
        <v>14</v>
      </c>
    </row>
    <row r="11" spans="2:11" ht="18.75" x14ac:dyDescent="0.3">
      <c r="B11" s="115" t="s">
        <v>16</v>
      </c>
      <c r="C11" s="115"/>
      <c r="D11" s="18"/>
      <c r="E11" s="36" t="s">
        <v>17</v>
      </c>
      <c r="F11" s="37" t="s">
        <v>18</v>
      </c>
      <c r="G11" s="38">
        <v>6</v>
      </c>
      <c r="H11" s="38">
        <v>0.375</v>
      </c>
      <c r="I11" s="36" t="s">
        <v>34</v>
      </c>
      <c r="J11" s="39">
        <v>6164</v>
      </c>
      <c r="K11" s="40">
        <f>G11*H11*J11</f>
        <v>13869</v>
      </c>
    </row>
    <row r="12" spans="2:11" ht="18.75" x14ac:dyDescent="0.3">
      <c r="B12" s="116" t="s">
        <v>22</v>
      </c>
      <c r="C12" s="117"/>
      <c r="D12" s="121"/>
      <c r="E12" s="36" t="s">
        <v>35</v>
      </c>
      <c r="F12" s="37" t="s">
        <v>25</v>
      </c>
      <c r="G12" s="44">
        <v>15</v>
      </c>
      <c r="H12" s="46">
        <v>1</v>
      </c>
      <c r="I12" s="36" t="s">
        <v>22</v>
      </c>
      <c r="J12" s="39">
        <v>15514.83</v>
      </c>
      <c r="K12" s="40">
        <f>G12*H12*J12</f>
        <v>232722.45</v>
      </c>
    </row>
    <row r="13" spans="2:11" ht="18.75" x14ac:dyDescent="0.3">
      <c r="B13" s="116" t="s">
        <v>22</v>
      </c>
      <c r="C13" s="117"/>
      <c r="D13" s="123"/>
      <c r="E13" s="36" t="s">
        <v>26</v>
      </c>
      <c r="F13" s="37" t="s">
        <v>18</v>
      </c>
      <c r="G13" s="44">
        <v>25</v>
      </c>
      <c r="H13" s="47">
        <v>0.25</v>
      </c>
      <c r="I13" s="36" t="s">
        <v>22</v>
      </c>
      <c r="J13" s="39">
        <v>15514.83</v>
      </c>
      <c r="K13" s="40">
        <f>J13*H13*G13</f>
        <v>96967.6875</v>
      </c>
    </row>
    <row r="14" spans="2:11" ht="28.5" customHeight="1" x14ac:dyDescent="0.2">
      <c r="B14" s="120" t="s">
        <v>37</v>
      </c>
      <c r="C14" s="120"/>
      <c r="D14" s="120"/>
      <c r="E14" s="120"/>
      <c r="F14" s="125"/>
      <c r="G14" s="6">
        <f>SUM(G11:G13)</f>
        <v>46</v>
      </c>
      <c r="H14" s="7"/>
      <c r="I14" s="8"/>
      <c r="J14" s="27" t="s">
        <v>29</v>
      </c>
      <c r="K14" s="35">
        <f>SUM(K9:K13)</f>
        <v>343559.13750000001</v>
      </c>
    </row>
    <row r="15" spans="2:11" ht="18.75" x14ac:dyDescent="0.2">
      <c r="J15" s="50" t="s">
        <v>30</v>
      </c>
      <c r="K15" s="106">
        <v>0.65</v>
      </c>
    </row>
    <row r="16" spans="2:11" ht="21" x14ac:dyDescent="0.2">
      <c r="J16" s="51" t="s">
        <v>38</v>
      </c>
      <c r="K16" s="105">
        <f>K14-K14*K15</f>
        <v>120245.698125</v>
      </c>
    </row>
    <row r="18" spans="2:7" ht="32.25" customHeight="1" x14ac:dyDescent="0.2">
      <c r="B18" s="124" t="s">
        <v>75</v>
      </c>
      <c r="C18" s="124"/>
      <c r="D18" s="124"/>
      <c r="E18" s="124"/>
      <c r="F18" s="124"/>
      <c r="G18" s="124"/>
    </row>
    <row r="19" spans="2:7" ht="15.75" x14ac:dyDescent="0.25">
      <c r="B19" s="107" t="s">
        <v>76</v>
      </c>
    </row>
    <row r="20" spans="2:7" x14ac:dyDescent="0.2">
      <c r="B20" s="124"/>
      <c r="C20" s="129"/>
      <c r="D20" s="129"/>
      <c r="E20" s="129"/>
      <c r="F20" s="129"/>
      <c r="G20" s="129"/>
    </row>
  </sheetData>
  <mergeCells count="13">
    <mergeCell ref="C2:D2"/>
    <mergeCell ref="C3:D3"/>
    <mergeCell ref="C4:D4"/>
    <mergeCell ref="C5:D5"/>
    <mergeCell ref="B9:K9"/>
    <mergeCell ref="B12:C12"/>
    <mergeCell ref="D12:D13"/>
    <mergeCell ref="B20:G20"/>
    <mergeCell ref="B10:C10"/>
    <mergeCell ref="B13:C13"/>
    <mergeCell ref="B14:F14"/>
    <mergeCell ref="B11:C11"/>
    <mergeCell ref="B18:G18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Cota Ouro</vt:lpstr>
      <vt:lpstr>Cota Prata</vt:lpstr>
      <vt:lpstr>Cota Bronze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Larissa do Amparo Costa</cp:lastModifiedBy>
  <cp:revision/>
  <dcterms:created xsi:type="dcterms:W3CDTF">2010-10-14T19:08:52Z</dcterms:created>
  <dcterms:modified xsi:type="dcterms:W3CDTF">2025-12-16T19:25:08Z</dcterms:modified>
  <cp:category/>
  <cp:contentStatus/>
</cp:coreProperties>
</file>